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/>
</workbook>
</file>

<file path=xl/sharedStrings.xml><?xml version="1.0" encoding="utf-8"?>
<sst xmlns="http://schemas.openxmlformats.org/spreadsheetml/2006/main" count="196" uniqueCount="177">
  <si>
    <t>ПРИЛОЖЕНИЕ №1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</si>
  <si>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</si>
  <si>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дохода</t>
  </si>
  <si>
    <t>Назначено                                                            (тыс.руб.)</t>
  </si>
  <si>
    <t>Исполнено (тыс.руб.)</t>
  </si>
  <si>
    <t>Не исполненные
назначения (тыс.руб.)</t>
  </si>
  <si>
    <t>ДОХОДЫ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</si>
  <si>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</si>
  <si>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</si>
  <si>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</si>
  <si>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</si>
  <si>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</si>
  <si>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</si>
  <si>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</si>
  <si>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227,227.1 и 228 Налогового кодекса Российской Федерации</t>
  </si>
  <si>
    <t>18210102010010000110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</si>
  <si>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адвокадские кабинеты и других лиц занимающихся частной практикой в соотвествии со статьей 227 Налогового кодекса</t>
  </si>
  <si>
    <t>18210102020010000110</t>
  </si>
  <si>
    <t>Налог на доходы физических лиц с доходов, полученных в соотвествии со статьей 228 Налогового Кодекса РФ</t>
  </si>
  <si>
    <t>18210102030011000110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</si>
  <si>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</si>
  <si>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1821060613101000110</t>
  </si>
  <si>
    <t>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</si>
  <si>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1821060602310 1000110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</si>
  <si>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</si>
  <si>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18210601030101000110</t>
  </si>
  <si>
    <t>ГОСУДАРСТВЕННАЯ ПОШЛИНА</t>
  </si>
  <si>
    <t>25710800000000000000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</si>
  <si>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</si>
  <si>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25710804000011000110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</si>
  <si>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</si>
  <si>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25710804020011000110</t>
  </si>
  <si>
    <t>БЕЗВОЗМЕЗДНЫЕ ПОСТУПЛЕНИЯ</t>
  </si>
  <si>
    <t>25720000000000000000</t>
  </si>
  <si>
    <t>БЕЗВОЗМЕЗДНЫЕ ПОСТУПЛЕНИЯ ОТ ДРУГИХ БЮДЖЕТОВ БЮДЖЕТНОЙ СИСТЕМЫ РОССИЙСКОЙ ФЕДЕРАЦИИ</t>
  </si>
  <si>
    <t>25720200000000000000</t>
  </si>
  <si>
    <t>Дотации бюджетам субъектов Российской Федерации и муниципальных образований</t>
  </si>
  <si>
    <t>25720201000000000151</t>
  </si>
  <si>
    <t>Дотации бюджетам поселений на выравнивание бюджетной обеспеченности</t>
  </si>
  <si>
    <t>25720201001100000151</t>
  </si>
  <si>
    <t>Дотации бюджетам поселений на поддержку мер  по  обеспечению сбалансированности бюджетов</t>
  </si>
  <si>
    <t>25720201003100000151</t>
  </si>
  <si>
    <t>Субвенции бюджетам субъектов Российской Федерации и муниципальных образований</t>
  </si>
  <si>
    <t>25720203000000000151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</si>
  <si>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</si>
  <si>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25720203015100000151</t>
  </si>
  <si>
    <t>Прочие субсидии</t>
  </si>
  <si>
    <t>25720202999000000151</t>
  </si>
  <si>
    <t xml:space="preserve">Прочие субсидии бюджетам поселений                  </t>
  </si>
  <si>
    <t>25720202999100000151</t>
  </si>
  <si>
    <t>ПРИЛОЖЕНИЕ №2</t>
  </si>
  <si>
    <t>Код главного распорядителя бюджетных средств</t>
  </si>
  <si>
    <t>Наименование главного распорядителя бюджета, раздела, подраздела,целевой статьи, вида расходов</t>
  </si>
  <si>
    <t>Рз  ПР  ЦСР  ВР</t>
  </si>
  <si>
    <t>Назначено (тыс.руб.)</t>
  </si>
  <si>
    <t>Неисполненные
назначения (тыс.руб.)</t>
  </si>
  <si>
    <t>АДМИНИСТРАЦИЯ ГОРОДСКОГО ПОСЕЛЕНИЯ РОЩИНСКИЙ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</si>
  <si>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</si>
  <si>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</si>
  <si>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</si>
  <si>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01 02</t>
  </si>
  <si>
    <t>Глава муниципального образования</t>
  </si>
  <si>
    <t>01 02 002 03 00</t>
  </si>
  <si>
    <t>Содержание органов местного самоуправления</t>
  </si>
  <si>
    <t>01 02 002 03 00 500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</si>
  <si>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</si>
  <si>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</si>
  <si>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местного самоуправления</t>
  </si>
  <si>
    <t>01 03 002 04 00</t>
  </si>
  <si>
    <t>01 03 002 04 00 500</t>
  </si>
  <si>
    <t xml:space="preserve">Председатель представительного органа муниципального образования </t>
  </si>
  <si>
    <t>01 03 002 11 00</t>
  </si>
  <si>
    <t>01 03 002 11 00 500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</si>
  <si>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</si>
  <si>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01 04</t>
  </si>
  <si>
    <t>01 04 002 04 00</t>
  </si>
  <si>
    <t>01 04 002 04 00 500</t>
  </si>
  <si>
    <t>РЕЗЕРВНЫЕ ФОНДЫ</t>
  </si>
  <si>
    <t>01 11</t>
  </si>
  <si>
    <t>Резервные фонды местных администраций</t>
  </si>
  <si>
    <t>01 11 070 05 00</t>
  </si>
  <si>
    <t>Прочие расходы</t>
  </si>
  <si>
    <t>01 11 070 05 00 013</t>
  </si>
  <si>
    <t>НАЦИОНАЛЬНАЯ ОБОРОНА</t>
  </si>
  <si>
    <t>02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</si>
  <si>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</si>
  <si>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</si>
  <si>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</si>
  <si>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02 03 001 36 00</t>
  </si>
  <si>
    <t>02 03 001 36 00 500</t>
  </si>
  <si>
    <t>НАЦИОНАЛЬНАЯ БЕЗОПАСНОСТЬ И ПРАВОХРАНИТЕЛЬНАЯ ДЕЯТЕЛЬНОСТЬ</t>
  </si>
  <si>
    <t>03</t>
  </si>
  <si>
    <t>ЗАЩИТА НАСЕЛЕНИЯ И ТЕРРИТОРИИ ОТ ПОСЛЕДСТВИЙ ЧЕРЕЗВЫЧАЙНЫХ СИТУАЦИЙ ПРИРОДНОГО И ТЕХНОГЕННОГО ХАРАКТЕРА,ГРАЖДАНСКАЯ ОБОРОНА</t>
  </si>
  <si>
    <t>03 09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</si>
  <si>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</si>
  <si>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03 09 219 01 00</t>
  </si>
  <si>
    <t>Выполнение функций органами местного самоуправления</t>
  </si>
  <si>
    <t>03 09 219 01 00 002</t>
  </si>
  <si>
    <t>НАЦИОНАЛЬНАЯ ЭКОНОМИКА</t>
  </si>
  <si>
    <t>04</t>
  </si>
  <si>
    <t>ОБЩЕЭКОНОМИЧЕСКИЕ ВОПРОСЫ</t>
  </si>
  <si>
    <t>04 01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</si>
  <si>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</si>
  <si>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04 01 510 002 00</t>
  </si>
  <si>
    <t>04 01 510 002 00 002</t>
  </si>
  <si>
    <t>ЖИЛИЩНО-КОММУНАЛЬНОЕ ХОЗЯЙСТВО</t>
  </si>
  <si>
    <t>05</t>
  </si>
  <si>
    <t>БЛАГОУСТРОЙСТВО</t>
  </si>
  <si>
    <t>05 03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</si>
  <si>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</si>
  <si>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05 03 600 02 00</t>
  </si>
  <si>
    <t>05 03 600 02 00 002</t>
  </si>
  <si>
    <t>Озеленение</t>
  </si>
  <si>
    <t>05 03 600 03 00</t>
  </si>
  <si>
    <t>05 03 600 03 00 002</t>
  </si>
  <si>
    <t>Прочие мероприятия по благоустройству городских округов и поселений</t>
  </si>
  <si>
    <t>05 03 600 05 00</t>
  </si>
  <si>
    <t>05 03 600 05 00 002</t>
  </si>
  <si>
    <t>ОБРАЗОВАНИЕ</t>
  </si>
  <si>
    <t>07</t>
  </si>
  <si>
    <t>МОЛОДЕЖНАЯ ПОЛИТИКА И ОЗДОРОВЛЕНИЕ ДЕТЕЙ</t>
  </si>
  <si>
    <t>07 07</t>
  </si>
  <si>
    <t>Проведение мероприятий для детей и молодежи</t>
  </si>
  <si>
    <t>07 07 431 01 00</t>
  </si>
  <si>
    <t>07 07 431 01 00 002</t>
  </si>
  <si>
    <t>СОЦИАЛЬНАЯ ПОЛИТИКА</t>
  </si>
  <si>
    <t>10</t>
  </si>
  <si>
    <t>ДРУГИЕ ВОПРОСЫ В ОБЛАСТИ СОЦИАЛЬНОЙ ПОЛИТИКЕ</t>
  </si>
  <si>
    <t>10 06</t>
  </si>
  <si>
    <t>Целевые программы муниципальных образований</t>
  </si>
  <si>
    <t>10 06 795 00 00</t>
  </si>
  <si>
    <t>Мероприятия в области социальной политики</t>
  </si>
  <si>
    <t>10 06 795 00 00 482</t>
  </si>
  <si>
    <t>ФИЗИЧЕСКАЯ КУЛЬТУРА И СПОРТ</t>
  </si>
  <si>
    <t>11</t>
  </si>
  <si>
    <t>11 01</t>
  </si>
  <si>
    <t>Мероприятия в области здравоохранения, спорта и физической культуры, туризма</t>
  </si>
  <si>
    <t>11 01 512 97 00</t>
  </si>
  <si>
    <t>11 01 512 97 00 02</t>
  </si>
  <si>
    <t>Мероприятия местного значения, финансируемые с учетом показателей социально-экоомического развития</t>
  </si>
  <si>
    <t>11 01 520 79 09</t>
  </si>
  <si>
    <t>11 01 520 79 09 002</t>
  </si>
  <si>
    <t>ПРОЧИЕ МЕЖБЮДЖЕТНЫЕ ТРАНСФЕРТЫ БЮДЖЕТАМ СУБЪЕКТОВ РОССИЙСКОЙ ФЕДЕРАЦИИ И МУНИЦИПАЛЬНЫХ ОБРАЗОВАНИЙ ОБЩЕГО ХАРАКТЕРА</t>
  </si>
  <si>
    <t>14 03</t>
  </si>
  <si>
    <t>Иные межбюджетные трансферты</t>
  </si>
  <si>
    <t>14 03 521 06 00 017</t>
  </si>
  <si>
    <t>ПРИЛОЖЕНИЕ №3</t>
  </si>
  <si>
    <t>Код администратора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</si>
  <si>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</si>
  <si>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</si>
  <si>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</si>
  <si>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</si>
  <si>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01 00 00 00 00 0000 000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</si>
  <si>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</si>
  <si>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</si>
  <si>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</si>
  <si>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</si>
  <si>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</si>
  <si>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</si>
  <si>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</si>
  <si>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</si>
  <si>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</si>
  <si>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</si>
  <si>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</si>
  <si>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</si>
  <si>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</si>
  <si>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</si>
  <si>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</si>
  <si>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</si>
  <si>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</si>
  <si>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</si>
  <si>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</si>
  <si>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</si>
  <si>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 2013 ГОД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</si>
  <si>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2013 ГОД</t>
  </si>
  <si>
    <t>к Решению Собрания представителей городского поселения Рощинский  "Об исполнении бюджета городского поселения Рощинский за  2013 год"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</si>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</sst>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00"/>
  </numFmts>
  <fonts count="53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3" fillId="33" borderId="10" xfId="57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Alignment="1">
      <alignment/>
    </xf>
    <xf numFmtId="166" fontId="11" fillId="0" borderId="12" xfId="53" applyNumberFormat="1" applyFont="1" applyFill="1" applyBorder="1" applyAlignment="1">
      <alignment horizontal="right" vertical="top" wrapText="1"/>
      <protection/>
    </xf>
    <xf numFmtId="0" fontId="11" fillId="0" borderId="14" xfId="53" applyFont="1" applyFill="1" applyBorder="1" applyAlignment="1">
      <alignment horizontal="left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165" fontId="11" fillId="0" borderId="10" xfId="53" applyNumberFormat="1" applyFont="1" applyFill="1" applyBorder="1" applyAlignment="1">
      <alignment horizontal="center"/>
      <protection/>
    </xf>
    <xf numFmtId="166" fontId="4" fillId="0" borderId="12" xfId="53" applyNumberFormat="1" applyFont="1" applyFill="1" applyBorder="1" applyAlignment="1">
      <alignment horizontal="righ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vertical="top" wrapText="1"/>
      <protection/>
    </xf>
    <xf numFmtId="165" fontId="4" fillId="0" borderId="10" xfId="53" applyNumberFormat="1" applyFont="1" applyFill="1" applyBorder="1" applyAlignment="1">
      <alignment horizontal="center"/>
      <protection/>
    </xf>
    <xf numFmtId="166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165" fontId="18" fillId="0" borderId="10" xfId="42" applyNumberFormat="1" applyFont="1" applyFill="1" applyBorder="1" applyAlignment="1" applyProtection="1">
      <alignment horizontal="center"/>
      <protection/>
    </xf>
    <xf numFmtId="165" fontId="16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4" fillId="33" borderId="0" xfId="53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21">
      <selection activeCell="B2" sqref="B2:F3"/>
    </sheetView>
  </sheetViews>
  <sheetFormatPr defaultColWidth="9.00390625" defaultRowHeight="12.75"/>
  <cols>
    <col min="1" max="1" width="47.125" style="1" customWidth="1"/>
    <col min="2" max="2" width="24.625" style="2" customWidth="1"/>
    <col min="3" max="3" width="15.125" style="1" customWidth="1"/>
    <col min="4" max="4" width="10.75390625" style="1" customWidth="1"/>
    <col min="5" max="5" width="15.00390625" style="3" customWidth="1"/>
    <col min="6" max="6" width="9.125" style="3" customWidth="1"/>
  </cols>
  <sheetData>
    <row r="1" spans="2:6" ht="14.25">
      <c r="B1" s="76" t="s">
        <v>0</v>
      </c>
      <c r="C1" s="76"/>
      <c r="D1" s="76"/>
      <c r="E1" s="76"/>
      <c r="F1" s="76"/>
    </row>
    <row r="2" spans="2:6" ht="12.75" customHeight="1">
      <c r="B2" s="77" t="s">
        <v>175</v>
      </c>
      <c r="C2" s="77"/>
      <c r="D2" s="77"/>
      <c r="E2" s="77"/>
      <c r="F2" s="77"/>
    </row>
    <row r="3" spans="2:6" ht="31.5" customHeight="1">
      <c r="B3" s="77"/>
      <c r="C3" s="77"/>
      <c r="D3" s="77"/>
      <c r="E3" s="77"/>
      <c r="F3" s="77"/>
    </row>
    <row r="4" spans="1:5" ht="53.25" customHeight="1">
      <c r="A4" s="78" t="s">
        <v>174</v>
      </c>
      <c r="B4" s="78"/>
      <c r="C4" s="78"/>
      <c r="D4" s="78"/>
      <c r="E4" s="78"/>
    </row>
    <row r="5" spans="1:6" s="8" customFormat="1" ht="40.5" customHeight="1">
      <c r="A5" s="4" t="s">
        <v>1</v>
      </c>
      <c r="B5" s="5" t="s">
        <v>2</v>
      </c>
      <c r="C5" s="6" t="s">
        <v>3</v>
      </c>
      <c r="D5" s="4" t="s">
        <v>4</v>
      </c>
      <c r="E5" s="4" t="s">
        <v>5</v>
      </c>
      <c r="F5" s="7"/>
    </row>
    <row r="6" spans="1:6" s="14" customFormat="1" ht="15" customHeight="1">
      <c r="A6" s="9" t="s">
        <v>6</v>
      </c>
      <c r="B6" s="10" t="s">
        <v>7</v>
      </c>
      <c r="C6" s="11">
        <f>C7+C19</f>
        <v>25506.359999999997</v>
      </c>
      <c r="D6" s="11">
        <f>D7+D19</f>
        <v>24795.920000000002</v>
      </c>
      <c r="E6" s="12">
        <f>E7+E19</f>
        <v>708.8099999999964</v>
      </c>
      <c r="F6" s="13"/>
    </row>
    <row r="7" spans="1:6" s="19" customFormat="1" ht="14.25" customHeight="1">
      <c r="A7" s="15" t="s">
        <v>8</v>
      </c>
      <c r="B7" s="16" t="s">
        <v>9</v>
      </c>
      <c r="C7" s="17">
        <f>C8+C16</f>
        <v>21592.76</v>
      </c>
      <c r="D7" s="17">
        <f>D8+D16</f>
        <v>21005.420000000002</v>
      </c>
      <c r="E7" s="12">
        <f>E8+E16</f>
        <v>585.7099999999965</v>
      </c>
      <c r="F7" s="18"/>
    </row>
    <row r="8" spans="1:6" s="21" customFormat="1" ht="15">
      <c r="A8" s="15" t="s">
        <v>10</v>
      </c>
      <c r="B8" s="16" t="s">
        <v>11</v>
      </c>
      <c r="C8" s="17">
        <f>C9</f>
        <v>21542.76</v>
      </c>
      <c r="D8" s="17">
        <f>D9</f>
        <v>20961.620000000003</v>
      </c>
      <c r="E8" s="12">
        <f>E9</f>
        <v>579.5099999999965</v>
      </c>
      <c r="F8" s="20"/>
    </row>
    <row r="9" spans="1:6" s="23" customFormat="1" ht="14.25">
      <c r="A9" s="15" t="s">
        <v>12</v>
      </c>
      <c r="B9" s="16" t="s">
        <v>13</v>
      </c>
      <c r="C9" s="17">
        <f>C10+C11++C12+C13+C14</f>
        <v>21542.76</v>
      </c>
      <c r="D9" s="17">
        <f>D10+D11+D12+D13+D15+D14</f>
        <v>20961.620000000003</v>
      </c>
      <c r="E9" s="12">
        <f>E10+E11+E12+E13+E15</f>
        <v>579.5099999999965</v>
      </c>
      <c r="F9" s="22"/>
    </row>
    <row r="10" spans="1:6" s="23" customFormat="1" ht="93.75" customHeight="1">
      <c r="A10" s="24" t="s">
        <v>14</v>
      </c>
      <c r="B10" s="25" t="s">
        <v>15</v>
      </c>
      <c r="C10" s="26">
        <v>21481.42</v>
      </c>
      <c r="D10" s="26">
        <v>20901.08</v>
      </c>
      <c r="E10" s="27">
        <f>C10-D10</f>
        <v>580.3399999999965</v>
      </c>
      <c r="F10" s="22"/>
    </row>
    <row r="11" spans="1:6" s="23" customFormat="1" ht="138.75" customHeight="1">
      <c r="A11" s="28" t="s">
        <v>16</v>
      </c>
      <c r="B11" s="25" t="s">
        <v>17</v>
      </c>
      <c r="C11" s="26">
        <v>17.04</v>
      </c>
      <c r="D11" s="26">
        <v>17.04</v>
      </c>
      <c r="E11" s="27">
        <f>C11-D11</f>
        <v>0</v>
      </c>
      <c r="F11" s="22"/>
    </row>
    <row r="12" spans="1:6" s="23" customFormat="1" ht="42" customHeight="1">
      <c r="A12" s="29" t="s">
        <v>18</v>
      </c>
      <c r="B12" s="30" t="s">
        <v>19</v>
      </c>
      <c r="C12" s="26">
        <v>36.3</v>
      </c>
      <c r="D12" s="26">
        <v>36.3</v>
      </c>
      <c r="E12" s="27">
        <f>C12-D12</f>
        <v>0</v>
      </c>
      <c r="F12" s="22"/>
    </row>
    <row r="13" spans="1:6" s="23" customFormat="1" ht="88.5" customHeight="1">
      <c r="A13" s="29" t="s">
        <v>20</v>
      </c>
      <c r="B13" s="30" t="s">
        <v>21</v>
      </c>
      <c r="C13" s="26">
        <v>2.2</v>
      </c>
      <c r="D13" s="26">
        <v>2.2</v>
      </c>
      <c r="E13" s="27">
        <f>C13-D13</f>
        <v>0</v>
      </c>
      <c r="F13" s="22"/>
    </row>
    <row r="14" spans="1:6" s="23" customFormat="1" ht="88.5" customHeight="1">
      <c r="A14" s="29" t="s">
        <v>22</v>
      </c>
      <c r="B14" s="30" t="s">
        <v>23</v>
      </c>
      <c r="C14" s="26">
        <v>5.8</v>
      </c>
      <c r="D14" s="26">
        <v>5.8</v>
      </c>
      <c r="E14" s="27">
        <f>C14-D14</f>
        <v>0</v>
      </c>
      <c r="F14" s="22"/>
    </row>
    <row r="15" spans="1:6" s="23" customFormat="1" ht="60" customHeight="1">
      <c r="A15" s="29" t="s">
        <v>24</v>
      </c>
      <c r="B15" s="30" t="s">
        <v>25</v>
      </c>
      <c r="C15" s="26">
        <v>0</v>
      </c>
      <c r="D15" s="26">
        <v>-0.8</v>
      </c>
      <c r="E15" s="27">
        <v>-0.83</v>
      </c>
      <c r="F15" s="22"/>
    </row>
    <row r="16" spans="1:6" s="21" customFormat="1" ht="15">
      <c r="A16" s="31" t="s">
        <v>26</v>
      </c>
      <c r="B16" s="16" t="s">
        <v>27</v>
      </c>
      <c r="C16" s="12">
        <f>C17</f>
        <v>50</v>
      </c>
      <c r="D16" s="12">
        <f>D17</f>
        <v>43.8</v>
      </c>
      <c r="E16" s="12">
        <f aca="true" t="shared" si="0" ref="E16:E25">C16-D16</f>
        <v>6.200000000000003</v>
      </c>
      <c r="F16" s="20"/>
    </row>
    <row r="17" spans="1:6" s="21" customFormat="1" ht="42.75" customHeight="1">
      <c r="A17" s="29" t="s">
        <v>28</v>
      </c>
      <c r="B17" s="30" t="s">
        <v>29</v>
      </c>
      <c r="C17" s="12">
        <f>C18</f>
        <v>50</v>
      </c>
      <c r="D17" s="12">
        <f>D18</f>
        <v>43.8</v>
      </c>
      <c r="E17" s="12">
        <f t="shared" si="0"/>
        <v>6.200000000000003</v>
      </c>
      <c r="F17" s="20"/>
    </row>
    <row r="18" spans="1:6" s="23" customFormat="1" ht="72" customHeight="1">
      <c r="A18" s="29" t="s">
        <v>30</v>
      </c>
      <c r="B18" s="30" t="s">
        <v>31</v>
      </c>
      <c r="C18" s="26">
        <v>50</v>
      </c>
      <c r="D18" s="27">
        <v>43.8</v>
      </c>
      <c r="E18" s="27">
        <f t="shared" si="0"/>
        <v>6.200000000000003</v>
      </c>
      <c r="F18" s="22"/>
    </row>
    <row r="19" spans="1:6" s="19" customFormat="1" ht="14.25">
      <c r="A19" s="31" t="s">
        <v>32</v>
      </c>
      <c r="B19" s="16" t="s">
        <v>33</v>
      </c>
      <c r="C19" s="12">
        <f>C20</f>
        <v>3913.6</v>
      </c>
      <c r="D19" s="12">
        <f>D20</f>
        <v>3790.5</v>
      </c>
      <c r="E19" s="12">
        <f t="shared" si="0"/>
        <v>123.09999999999991</v>
      </c>
      <c r="F19" s="18"/>
    </row>
    <row r="20" spans="1:6" s="21" customFormat="1" ht="43.5">
      <c r="A20" s="31" t="s">
        <v>34</v>
      </c>
      <c r="B20" s="16" t="s">
        <v>35</v>
      </c>
      <c r="C20" s="12">
        <f>C21+C24+C26</f>
        <v>3913.6</v>
      </c>
      <c r="D20" s="12">
        <f>D21+D24+D26</f>
        <v>3790.5</v>
      </c>
      <c r="E20" s="12">
        <f t="shared" si="0"/>
        <v>123.09999999999991</v>
      </c>
      <c r="F20" s="20"/>
    </row>
    <row r="21" spans="1:6" s="23" customFormat="1" ht="30">
      <c r="A21" s="29" t="s">
        <v>36</v>
      </c>
      <c r="B21" s="30" t="s">
        <v>37</v>
      </c>
      <c r="C21" s="27">
        <f>C22+C23</f>
        <v>421</v>
      </c>
      <c r="D21" s="27">
        <f>D22+D23</f>
        <v>308.3</v>
      </c>
      <c r="E21" s="27">
        <f t="shared" si="0"/>
        <v>112.69999999999999</v>
      </c>
      <c r="F21" s="22"/>
    </row>
    <row r="22" spans="1:6" s="23" customFormat="1" ht="30">
      <c r="A22" s="29" t="s">
        <v>38</v>
      </c>
      <c r="B22" s="30" t="s">
        <v>39</v>
      </c>
      <c r="C22" s="27">
        <v>112.7</v>
      </c>
      <c r="D22" s="27">
        <v>0</v>
      </c>
      <c r="E22" s="27">
        <f t="shared" si="0"/>
        <v>112.7</v>
      </c>
      <c r="F22" s="22"/>
    </row>
    <row r="23" spans="1:6" s="23" customFormat="1" ht="30">
      <c r="A23" s="29" t="s">
        <v>40</v>
      </c>
      <c r="B23" s="30" t="s">
        <v>41</v>
      </c>
      <c r="C23" s="27">
        <v>308.3</v>
      </c>
      <c r="D23" s="27">
        <v>308.3</v>
      </c>
      <c r="E23" s="27">
        <f t="shared" si="0"/>
        <v>0</v>
      </c>
      <c r="F23" s="22"/>
    </row>
    <row r="24" spans="1:6" s="23" customFormat="1" ht="35.25" customHeight="1">
      <c r="A24" s="29" t="s">
        <v>42</v>
      </c>
      <c r="B24" s="30" t="s">
        <v>43</v>
      </c>
      <c r="C24" s="32">
        <f>C25</f>
        <v>359.6</v>
      </c>
      <c r="D24" s="27">
        <f>D25</f>
        <v>359.6</v>
      </c>
      <c r="E24" s="27">
        <f t="shared" si="0"/>
        <v>0</v>
      </c>
      <c r="F24" s="22"/>
    </row>
    <row r="25" spans="1:6" s="23" customFormat="1" ht="48" customHeight="1">
      <c r="A25" s="29" t="s">
        <v>44</v>
      </c>
      <c r="B25" s="30" t="s">
        <v>45</v>
      </c>
      <c r="C25" s="32">
        <v>359.6</v>
      </c>
      <c r="D25" s="27">
        <v>359.6</v>
      </c>
      <c r="E25" s="27">
        <f t="shared" si="0"/>
        <v>0</v>
      </c>
      <c r="F25" s="22"/>
    </row>
    <row r="26" spans="1:6" s="23" customFormat="1" ht="15">
      <c r="A26" s="29" t="s">
        <v>46</v>
      </c>
      <c r="B26" s="30" t="s">
        <v>47</v>
      </c>
      <c r="C26" s="27">
        <f>C27</f>
        <v>3133</v>
      </c>
      <c r="D26" s="27">
        <f>D27</f>
        <v>3122.6</v>
      </c>
      <c r="E26" s="27">
        <f>E27</f>
        <v>0</v>
      </c>
      <c r="F26" s="22"/>
    </row>
    <row r="27" spans="1:6" s="23" customFormat="1" ht="15">
      <c r="A27" s="29" t="s">
        <v>48</v>
      </c>
      <c r="B27" s="30" t="s">
        <v>49</v>
      </c>
      <c r="C27" s="27">
        <v>3133</v>
      </c>
      <c r="D27" s="27">
        <v>3122.6</v>
      </c>
      <c r="E27" s="27">
        <v>0</v>
      </c>
      <c r="F27" s="22"/>
    </row>
    <row r="28" spans="1:6" s="23" customFormat="1" ht="14.25">
      <c r="A28" s="33"/>
      <c r="B28" s="34"/>
      <c r="C28" s="35"/>
      <c r="D28" s="35"/>
      <c r="E28" s="36"/>
      <c r="F28" s="22"/>
    </row>
    <row r="29" spans="1:6" s="23" customFormat="1" ht="14.25">
      <c r="A29" s="33"/>
      <c r="B29" s="34"/>
      <c r="C29" s="35"/>
      <c r="D29" s="35"/>
      <c r="E29" s="36"/>
      <c r="F29" s="22"/>
    </row>
    <row r="30" spans="1:6" s="23" customFormat="1" ht="14.25">
      <c r="A30" s="33"/>
      <c r="B30" s="34"/>
      <c r="C30" s="35"/>
      <c r="D30" s="35"/>
      <c r="E30" s="36"/>
      <c r="F30" s="22"/>
    </row>
    <row r="31" spans="1:6" s="23" customFormat="1" ht="14.25">
      <c r="A31" s="33"/>
      <c r="B31" s="34"/>
      <c r="C31" s="35"/>
      <c r="D31" s="35"/>
      <c r="E31" s="36"/>
      <c r="F31" s="22"/>
    </row>
    <row r="32" spans="1:6" s="23" customFormat="1" ht="14.25">
      <c r="A32" s="33"/>
      <c r="B32" s="34"/>
      <c r="C32" s="35"/>
      <c r="D32" s="35"/>
      <c r="E32" s="36"/>
      <c r="F32" s="22"/>
    </row>
    <row r="33" spans="1:6" s="23" customFormat="1" ht="14.25">
      <c r="A33" s="33"/>
      <c r="B33" s="34"/>
      <c r="C33" s="35"/>
      <c r="D33" s="35"/>
      <c r="E33" s="36"/>
      <c r="F33" s="22"/>
    </row>
    <row r="34" spans="1:6" s="23" customFormat="1" ht="14.25">
      <c r="A34" s="33"/>
      <c r="B34" s="34"/>
      <c r="C34" s="33"/>
      <c r="D34" s="33"/>
      <c r="E34" s="22"/>
      <c r="F34" s="22"/>
    </row>
    <row r="35" spans="1:6" s="23" customFormat="1" ht="14.25">
      <c r="A35" s="33"/>
      <c r="B35" s="34"/>
      <c r="C35" s="33"/>
      <c r="D35" s="33"/>
      <c r="E35" s="22"/>
      <c r="F35" s="22"/>
    </row>
    <row r="36" spans="1:6" s="23" customFormat="1" ht="14.25">
      <c r="A36" s="33"/>
      <c r="B36" s="34"/>
      <c r="C36" s="33"/>
      <c r="D36" s="33"/>
      <c r="E36" s="22"/>
      <c r="F36" s="22"/>
    </row>
    <row r="37" spans="1:6" s="23" customFormat="1" ht="14.25">
      <c r="A37" s="33"/>
      <c r="B37" s="34"/>
      <c r="C37" s="33"/>
      <c r="D37" s="33"/>
      <c r="E37" s="22"/>
      <c r="F37" s="22"/>
    </row>
    <row r="38" spans="1:6" s="23" customFormat="1" ht="14.25">
      <c r="A38" s="33"/>
      <c r="B38" s="34"/>
      <c r="C38" s="33"/>
      <c r="D38" s="33"/>
      <c r="E38" s="22"/>
      <c r="F38" s="22"/>
    </row>
    <row r="39" spans="1:6" s="23" customFormat="1" ht="14.25">
      <c r="A39" s="33"/>
      <c r="B39" s="34"/>
      <c r="C39" s="33"/>
      <c r="D39" s="33"/>
      <c r="E39" s="22"/>
      <c r="F39" s="22"/>
    </row>
    <row r="40" spans="1:6" s="23" customFormat="1" ht="14.25">
      <c r="A40" s="33"/>
      <c r="B40" s="34"/>
      <c r="C40" s="33"/>
      <c r="D40" s="33"/>
      <c r="E40" s="22"/>
      <c r="F40" s="22"/>
    </row>
    <row r="41" spans="1:6" s="23" customFormat="1" ht="14.25">
      <c r="A41" s="33"/>
      <c r="B41" s="34"/>
      <c r="C41" s="33"/>
      <c r="D41" s="33"/>
      <c r="E41" s="22"/>
      <c r="F41" s="22"/>
    </row>
    <row r="42" spans="1:6" s="23" customFormat="1" ht="14.25">
      <c r="A42" s="33"/>
      <c r="B42" s="34"/>
      <c r="C42" s="33"/>
      <c r="D42" s="33"/>
      <c r="E42" s="22"/>
      <c r="F42" s="22"/>
    </row>
    <row r="43" spans="1:6" s="23" customFormat="1" ht="14.25">
      <c r="A43" s="33"/>
      <c r="B43" s="34"/>
      <c r="C43" s="33"/>
      <c r="D43" s="33"/>
      <c r="E43" s="22"/>
      <c r="F43" s="22"/>
    </row>
    <row r="44" spans="1:6" s="23" customFormat="1" ht="14.25">
      <c r="A44" s="33"/>
      <c r="B44" s="34"/>
      <c r="C44" s="33"/>
      <c r="D44" s="33"/>
      <c r="E44" s="22"/>
      <c r="F44" s="22"/>
    </row>
    <row r="45" spans="1:6" s="23" customFormat="1" ht="14.25">
      <c r="A45" s="33"/>
      <c r="B45" s="34"/>
      <c r="C45" s="33"/>
      <c r="D45" s="33"/>
      <c r="E45" s="22"/>
      <c r="F45" s="22"/>
    </row>
    <row r="46" spans="1:6" s="23" customFormat="1" ht="14.25">
      <c r="A46" s="33"/>
      <c r="B46" s="34"/>
      <c r="C46" s="33"/>
      <c r="D46" s="33"/>
      <c r="E46" s="22"/>
      <c r="F46" s="22"/>
    </row>
    <row r="47" spans="1:6" s="23" customFormat="1" ht="14.25">
      <c r="A47" s="33"/>
      <c r="B47" s="34"/>
      <c r="C47" s="33"/>
      <c r="D47" s="33"/>
      <c r="E47" s="22"/>
      <c r="F47" s="22"/>
    </row>
    <row r="48" spans="1:6" s="23" customFormat="1" ht="14.25">
      <c r="A48" s="33"/>
      <c r="B48" s="34"/>
      <c r="C48" s="33"/>
      <c r="D48" s="33"/>
      <c r="E48" s="22"/>
      <c r="F48" s="22"/>
    </row>
    <row r="49" spans="1:6" s="23" customFormat="1" ht="14.25">
      <c r="A49" s="33"/>
      <c r="B49" s="34"/>
      <c r="C49" s="33"/>
      <c r="D49" s="33"/>
      <c r="E49" s="22"/>
      <c r="F49" s="22"/>
    </row>
    <row r="50" spans="1:6" s="23" customFormat="1" ht="14.25">
      <c r="A50" s="33"/>
      <c r="B50" s="34"/>
      <c r="C50" s="33"/>
      <c r="D50" s="33"/>
      <c r="E50" s="22"/>
      <c r="F50" s="22"/>
    </row>
    <row r="51" spans="1:6" s="23" customFormat="1" ht="14.25">
      <c r="A51" s="33"/>
      <c r="B51" s="34"/>
      <c r="C51" s="33"/>
      <c r="D51" s="33"/>
      <c r="E51" s="22"/>
      <c r="F51" s="22"/>
    </row>
    <row r="52" spans="1:6" s="23" customFormat="1" ht="14.25">
      <c r="A52" s="33"/>
      <c r="B52" s="34"/>
      <c r="C52" s="33"/>
      <c r="D52" s="33"/>
      <c r="E52" s="22"/>
      <c r="F52" s="22"/>
    </row>
    <row r="53" spans="1:6" s="23" customFormat="1" ht="14.25">
      <c r="A53" s="33"/>
      <c r="B53" s="34"/>
      <c r="C53" s="33"/>
      <c r="D53" s="33"/>
      <c r="E53" s="22"/>
      <c r="F53" s="22"/>
    </row>
    <row r="54" spans="1:6" s="23" customFormat="1" ht="14.25">
      <c r="A54" s="33"/>
      <c r="B54" s="34"/>
      <c r="C54" s="33"/>
      <c r="D54" s="33"/>
      <c r="E54" s="22"/>
      <c r="F54" s="22"/>
    </row>
    <row r="55" spans="1:6" s="23" customFormat="1" ht="14.25">
      <c r="A55" s="33"/>
      <c r="B55" s="34"/>
      <c r="C55" s="33"/>
      <c r="D55" s="33"/>
      <c r="E55" s="22"/>
      <c r="F55" s="22"/>
    </row>
    <row r="56" spans="1:6" s="23" customFormat="1" ht="14.25">
      <c r="A56" s="33"/>
      <c r="B56" s="34"/>
      <c r="C56" s="33"/>
      <c r="D56" s="33"/>
      <c r="E56" s="22"/>
      <c r="F56" s="22"/>
    </row>
    <row r="57" spans="1:6" s="23" customFormat="1" ht="14.25">
      <c r="A57" s="33"/>
      <c r="B57" s="34"/>
      <c r="C57" s="33"/>
      <c r="D57" s="33"/>
      <c r="E57" s="22"/>
      <c r="F57" s="22"/>
    </row>
    <row r="58" spans="1:6" s="23" customFormat="1" ht="14.25">
      <c r="A58" s="33"/>
      <c r="B58" s="34"/>
      <c r="C58" s="33"/>
      <c r="D58" s="33"/>
      <c r="E58" s="22"/>
      <c r="F58" s="22"/>
    </row>
    <row r="59" spans="1:6" s="23" customFormat="1" ht="14.25">
      <c r="A59" s="33"/>
      <c r="B59" s="34"/>
      <c r="C59" s="33"/>
      <c r="D59" s="33"/>
      <c r="E59" s="22"/>
      <c r="F59" s="22"/>
    </row>
    <row r="60" spans="1:6" s="23" customFormat="1" ht="14.25">
      <c r="A60" s="33"/>
      <c r="B60" s="34"/>
      <c r="C60" s="33"/>
      <c r="D60" s="33"/>
      <c r="E60" s="22"/>
      <c r="F60" s="22"/>
    </row>
    <row r="61" spans="1:6" s="23" customFormat="1" ht="14.25">
      <c r="A61" s="33"/>
      <c r="B61" s="34"/>
      <c r="C61" s="33"/>
      <c r="D61" s="33"/>
      <c r="E61" s="22"/>
      <c r="F61" s="22"/>
    </row>
    <row r="62" spans="1:6" s="23" customFormat="1" ht="14.25">
      <c r="A62" s="33"/>
      <c r="B62" s="34"/>
      <c r="C62" s="33"/>
      <c r="D62" s="33"/>
      <c r="E62" s="22"/>
      <c r="F62" s="22"/>
    </row>
    <row r="63" spans="1:6" s="23" customFormat="1" ht="14.25">
      <c r="A63" s="33"/>
      <c r="B63" s="34"/>
      <c r="C63" s="33"/>
      <c r="D63" s="33"/>
      <c r="E63" s="22"/>
      <c r="F63" s="22"/>
    </row>
    <row r="64" spans="1:6" s="23" customFormat="1" ht="14.25">
      <c r="A64" s="33"/>
      <c r="B64" s="34"/>
      <c r="C64" s="33"/>
      <c r="D64" s="33"/>
      <c r="E64" s="22"/>
      <c r="F64" s="22"/>
    </row>
    <row r="65" spans="1:6" s="23" customFormat="1" ht="14.25">
      <c r="A65" s="33"/>
      <c r="B65" s="34"/>
      <c r="C65" s="33"/>
      <c r="D65" s="33"/>
      <c r="E65" s="22"/>
      <c r="F65" s="22"/>
    </row>
    <row r="66" spans="1:6" s="23" customFormat="1" ht="14.25">
      <c r="A66" s="33"/>
      <c r="B66" s="34"/>
      <c r="C66" s="33"/>
      <c r="D66" s="33"/>
      <c r="E66" s="22"/>
      <c r="F66" s="22"/>
    </row>
    <row r="67" spans="1:6" s="23" customFormat="1" ht="14.25">
      <c r="A67" s="33"/>
      <c r="B67" s="34"/>
      <c r="C67" s="33"/>
      <c r="D67" s="33"/>
      <c r="E67" s="22"/>
      <c r="F67" s="22"/>
    </row>
    <row r="68" spans="1:6" s="23" customFormat="1" ht="14.25">
      <c r="A68" s="33"/>
      <c r="B68" s="34"/>
      <c r="C68" s="33"/>
      <c r="D68" s="33"/>
      <c r="E68" s="22"/>
      <c r="F68" s="22"/>
    </row>
    <row r="69" spans="1:6" s="23" customFormat="1" ht="14.25">
      <c r="A69" s="33"/>
      <c r="B69" s="34"/>
      <c r="C69" s="33"/>
      <c r="D69" s="33"/>
      <c r="E69" s="22"/>
      <c r="F69" s="22"/>
    </row>
    <row r="70" spans="1:6" s="23" customFormat="1" ht="14.25">
      <c r="A70" s="33"/>
      <c r="B70" s="34"/>
      <c r="C70" s="33"/>
      <c r="D70" s="33"/>
      <c r="E70" s="22"/>
      <c r="F70" s="22"/>
    </row>
    <row r="71" spans="1:6" s="23" customFormat="1" ht="14.25">
      <c r="A71" s="33"/>
      <c r="B71" s="34"/>
      <c r="C71" s="33"/>
      <c r="D71" s="33"/>
      <c r="E71" s="22"/>
      <c r="F71" s="22"/>
    </row>
    <row r="72" spans="1:6" s="23" customFormat="1" ht="14.25">
      <c r="A72" s="33"/>
      <c r="B72" s="34"/>
      <c r="C72" s="33"/>
      <c r="D72" s="33"/>
      <c r="E72" s="22"/>
      <c r="F72" s="22"/>
    </row>
    <row r="73" spans="1:6" s="23" customFormat="1" ht="14.25">
      <c r="A73" s="33"/>
      <c r="B73" s="34"/>
      <c r="C73" s="33"/>
      <c r="D73" s="33"/>
      <c r="E73" s="22"/>
      <c r="F73" s="22"/>
    </row>
    <row r="74" spans="1:6" s="23" customFormat="1" ht="14.25">
      <c r="A74" s="33"/>
      <c r="B74" s="34"/>
      <c r="C74" s="33"/>
      <c r="D74" s="33"/>
      <c r="E74" s="22"/>
      <c r="F74" s="22"/>
    </row>
    <row r="75" spans="1:6" s="23" customFormat="1" ht="14.25">
      <c r="A75" s="33"/>
      <c r="B75" s="34"/>
      <c r="C75" s="33"/>
      <c r="D75" s="33"/>
      <c r="E75" s="22"/>
      <c r="F75" s="22"/>
    </row>
    <row r="76" spans="1:6" s="23" customFormat="1" ht="14.25">
      <c r="A76" s="33"/>
      <c r="B76" s="34"/>
      <c r="C76" s="33"/>
      <c r="D76" s="33"/>
      <c r="E76" s="22"/>
      <c r="F76" s="22"/>
    </row>
    <row r="77" spans="1:6" s="23" customFormat="1" ht="14.25">
      <c r="A77" s="33"/>
      <c r="B77" s="34"/>
      <c r="C77" s="33"/>
      <c r="D77" s="33"/>
      <c r="E77" s="22"/>
      <c r="F77" s="22"/>
    </row>
    <row r="78" spans="1:6" s="23" customFormat="1" ht="14.25">
      <c r="A78" s="33"/>
      <c r="B78" s="34"/>
      <c r="C78" s="33"/>
      <c r="D78" s="33"/>
      <c r="E78" s="22"/>
      <c r="F78" s="22"/>
    </row>
    <row r="79" spans="1:6" s="23" customFormat="1" ht="14.25">
      <c r="A79" s="33"/>
      <c r="B79" s="34"/>
      <c r="C79" s="33"/>
      <c r="D79" s="33"/>
      <c r="E79" s="22"/>
      <c r="F79" s="22"/>
    </row>
    <row r="80" spans="1:6" s="23" customFormat="1" ht="14.25">
      <c r="A80" s="33"/>
      <c r="B80" s="34"/>
      <c r="C80" s="33"/>
      <c r="D80" s="33"/>
      <c r="E80" s="22"/>
      <c r="F80" s="22"/>
    </row>
    <row r="81" spans="1:6" s="23" customFormat="1" ht="14.25">
      <c r="A81" s="33"/>
      <c r="B81" s="34"/>
      <c r="C81" s="33"/>
      <c r="D81" s="33"/>
      <c r="E81" s="22"/>
      <c r="F81" s="22"/>
    </row>
    <row r="82" spans="1:6" s="23" customFormat="1" ht="14.25">
      <c r="A82" s="33"/>
      <c r="B82" s="34"/>
      <c r="C82" s="33"/>
      <c r="D82" s="33"/>
      <c r="E82" s="22"/>
      <c r="F82" s="22"/>
    </row>
    <row r="83" spans="1:6" s="23" customFormat="1" ht="14.25">
      <c r="A83" s="33"/>
      <c r="B83" s="34"/>
      <c r="C83" s="33"/>
      <c r="D83" s="33"/>
      <c r="E83" s="22"/>
      <c r="F83" s="22"/>
    </row>
    <row r="84" spans="1:6" s="23" customFormat="1" ht="14.25">
      <c r="A84" s="33"/>
      <c r="B84" s="34"/>
      <c r="C84" s="33"/>
      <c r="D84" s="33"/>
      <c r="E84" s="22"/>
      <c r="F84" s="22"/>
    </row>
    <row r="85" spans="1:6" s="23" customFormat="1" ht="14.25">
      <c r="A85" s="33"/>
      <c r="B85" s="34"/>
      <c r="C85" s="33"/>
      <c r="D85" s="33"/>
      <c r="E85" s="22"/>
      <c r="F85" s="22"/>
    </row>
    <row r="86" spans="1:6" s="23" customFormat="1" ht="14.25">
      <c r="A86" s="33"/>
      <c r="B86" s="34"/>
      <c r="C86" s="33"/>
      <c r="D86" s="33"/>
      <c r="E86" s="22"/>
      <c r="F86" s="22"/>
    </row>
    <row r="87" ht="14.25">
      <c r="B87" s="37"/>
    </row>
    <row r="88" ht="14.25">
      <c r="B88" s="37"/>
    </row>
    <row r="89" ht="14.25">
      <c r="B89" s="37"/>
    </row>
    <row r="90" ht="14.25">
      <c r="B90" s="37"/>
    </row>
    <row r="91" ht="14.25">
      <c r="B91" s="37"/>
    </row>
    <row r="92" ht="14.25">
      <c r="B92" s="37"/>
    </row>
    <row r="93" ht="14.25">
      <c r="B93" s="37"/>
    </row>
    <row r="94" ht="14.25">
      <c r="B94" s="37"/>
    </row>
  </sheetData>
  <sheetProtection selectLockedCells="1" selectUnlockedCells="1"/>
  <mergeCells count="3">
    <mergeCell ref="B1:F1"/>
    <mergeCell ref="B2:F3"/>
    <mergeCell ref="A4:E4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9.875" style="0" customWidth="1"/>
    <col min="4" max="4" width="14.125" style="0" customWidth="1"/>
    <col min="5" max="5" width="15.125" style="0" customWidth="1"/>
    <col min="6" max="6" width="17.75390625" style="0" customWidth="1"/>
  </cols>
  <sheetData>
    <row r="1" spans="3:6" ht="15" customHeight="1">
      <c r="C1" s="79" t="s">
        <v>50</v>
      </c>
      <c r="D1" s="79"/>
      <c r="E1" s="79"/>
      <c r="F1" s="79"/>
    </row>
    <row r="2" spans="2:7" ht="33" customHeight="1">
      <c r="B2" s="38"/>
      <c r="C2" s="77" t="s">
        <v>175</v>
      </c>
      <c r="D2" s="77"/>
      <c r="E2" s="77"/>
      <c r="F2" s="77"/>
      <c r="G2" s="77"/>
    </row>
    <row r="3" spans="2:5" ht="12.75" customHeight="1" hidden="1">
      <c r="B3" s="38"/>
      <c r="C3" s="38"/>
      <c r="D3" s="38"/>
      <c r="E3" s="38"/>
    </row>
    <row r="4" spans="1:6" ht="72.75" customHeight="1">
      <c r="A4" s="80" t="s">
        <v>173</v>
      </c>
      <c r="B4" s="80"/>
      <c r="C4" s="80"/>
      <c r="D4" s="80"/>
      <c r="E4" s="80"/>
      <c r="F4" s="80"/>
    </row>
    <row r="5" spans="1:6" ht="12.75" customHeight="1">
      <c r="A5" s="81" t="s">
        <v>51</v>
      </c>
      <c r="B5" s="81" t="s">
        <v>52</v>
      </c>
      <c r="C5" s="82" t="s">
        <v>53</v>
      </c>
      <c r="D5" s="81" t="s">
        <v>54</v>
      </c>
      <c r="E5" s="81" t="s">
        <v>4</v>
      </c>
      <c r="F5" s="81" t="s">
        <v>55</v>
      </c>
    </row>
    <row r="6" spans="1:6" s="39" customFormat="1" ht="83.25" customHeight="1">
      <c r="A6" s="81"/>
      <c r="B6" s="81"/>
      <c r="C6" s="82"/>
      <c r="D6" s="81"/>
      <c r="E6" s="81"/>
      <c r="F6" s="81"/>
    </row>
    <row r="7" spans="1:6" s="14" customFormat="1" ht="42.75">
      <c r="A7" s="5">
        <v>257</v>
      </c>
      <c r="B7" s="40" t="s">
        <v>56</v>
      </c>
      <c r="C7" s="9"/>
      <c r="D7" s="11">
        <f>D8+D23+D27+D31+D43+D47+D51+D57+D35</f>
        <v>32430.48</v>
      </c>
      <c r="E7" s="11">
        <f>E8+E23+E27+E31+E43+E47+E51+E57+E35</f>
        <v>17826.32</v>
      </c>
      <c r="F7" s="11">
        <f>F8+F23+F27+F31+F35+F43+F47+F51+F57</f>
        <v>14604.16</v>
      </c>
    </row>
    <row r="8" spans="1:6" s="14" customFormat="1" ht="28.5">
      <c r="A8" s="41"/>
      <c r="B8" s="42" t="s">
        <v>57</v>
      </c>
      <c r="C8" s="43" t="s">
        <v>58</v>
      </c>
      <c r="D8" s="44">
        <f>D9+D12+D17+D20</f>
        <v>9562.54</v>
      </c>
      <c r="E8" s="44">
        <f>E9+E12+E17+E20</f>
        <v>9211.650000000001</v>
      </c>
      <c r="F8" s="44">
        <f aca="true" t="shared" si="0" ref="F8:F28">D8-E8</f>
        <v>350.8899999999994</v>
      </c>
    </row>
    <row r="9" spans="1:6" ht="48" customHeight="1">
      <c r="A9" s="45"/>
      <c r="B9" s="46" t="s">
        <v>59</v>
      </c>
      <c r="C9" s="47" t="s">
        <v>60</v>
      </c>
      <c r="D9" s="17">
        <f>D10</f>
        <v>1115.03</v>
      </c>
      <c r="E9" s="17">
        <f>E10</f>
        <v>1115</v>
      </c>
      <c r="F9" s="17">
        <f t="shared" si="0"/>
        <v>0.029999999999972715</v>
      </c>
    </row>
    <row r="10" spans="1:6" ht="15">
      <c r="A10" s="45"/>
      <c r="B10" s="48" t="s">
        <v>61</v>
      </c>
      <c r="C10" s="49" t="s">
        <v>62</v>
      </c>
      <c r="D10" s="27">
        <f>D11</f>
        <v>1115.03</v>
      </c>
      <c r="E10" s="50">
        <f>E11</f>
        <v>1115</v>
      </c>
      <c r="F10" s="11">
        <f t="shared" si="0"/>
        <v>0.029999999999972715</v>
      </c>
    </row>
    <row r="11" spans="1:6" ht="30">
      <c r="A11" s="45"/>
      <c r="B11" s="48" t="s">
        <v>63</v>
      </c>
      <c r="C11" s="49" t="s">
        <v>64</v>
      </c>
      <c r="D11" s="26">
        <v>1115.03</v>
      </c>
      <c r="E11" s="50">
        <v>1115</v>
      </c>
      <c r="F11" s="11">
        <f t="shared" si="0"/>
        <v>0.029999999999972715</v>
      </c>
    </row>
    <row r="12" spans="1:6" ht="72">
      <c r="A12" s="45"/>
      <c r="B12" s="46" t="s">
        <v>65</v>
      </c>
      <c r="C12" s="47" t="s">
        <v>66</v>
      </c>
      <c r="D12" s="17">
        <f>D13+D15</f>
        <v>1237.13</v>
      </c>
      <c r="E12" s="51">
        <f>E13+E15</f>
        <v>1237.13</v>
      </c>
      <c r="F12" s="17">
        <f t="shared" si="0"/>
        <v>0</v>
      </c>
    </row>
    <row r="13" spans="1:6" ht="45">
      <c r="A13" s="45"/>
      <c r="B13" s="48" t="s">
        <v>67</v>
      </c>
      <c r="C13" s="49" t="s">
        <v>68</v>
      </c>
      <c r="D13" s="26">
        <f>D14</f>
        <v>532.59</v>
      </c>
      <c r="E13" s="50">
        <f>E14</f>
        <v>532.59</v>
      </c>
      <c r="F13" s="11">
        <f t="shared" si="0"/>
        <v>0</v>
      </c>
    </row>
    <row r="14" spans="1:6" ht="30">
      <c r="A14" s="45"/>
      <c r="B14" s="48" t="s">
        <v>63</v>
      </c>
      <c r="C14" s="49" t="s">
        <v>69</v>
      </c>
      <c r="D14" s="26">
        <v>532.59</v>
      </c>
      <c r="E14" s="50">
        <v>532.59</v>
      </c>
      <c r="F14" s="11">
        <f t="shared" si="0"/>
        <v>0</v>
      </c>
    </row>
    <row r="15" spans="1:6" ht="30">
      <c r="A15" s="45"/>
      <c r="B15" s="48" t="s">
        <v>70</v>
      </c>
      <c r="C15" s="49" t="s">
        <v>71</v>
      </c>
      <c r="D15" s="26">
        <f>D16</f>
        <v>704.54</v>
      </c>
      <c r="E15" s="50">
        <f>E16</f>
        <v>704.54</v>
      </c>
      <c r="F15" s="11">
        <f t="shared" si="0"/>
        <v>0</v>
      </c>
    </row>
    <row r="16" spans="1:6" ht="30">
      <c r="A16" s="45"/>
      <c r="B16" s="48" t="s">
        <v>63</v>
      </c>
      <c r="C16" s="49" t="s">
        <v>72</v>
      </c>
      <c r="D16" s="26">
        <v>704.54</v>
      </c>
      <c r="E16" s="50">
        <v>704.54</v>
      </c>
      <c r="F16" s="11">
        <f t="shared" si="0"/>
        <v>0</v>
      </c>
    </row>
    <row r="17" spans="1:6" ht="76.5" customHeight="1">
      <c r="A17" s="45"/>
      <c r="B17" s="46" t="s">
        <v>73</v>
      </c>
      <c r="C17" s="47" t="s">
        <v>74</v>
      </c>
      <c r="D17" s="17">
        <f>D18</f>
        <v>6910.38</v>
      </c>
      <c r="E17" s="17">
        <f>E18</f>
        <v>6859.52</v>
      </c>
      <c r="F17" s="17">
        <f t="shared" si="0"/>
        <v>50.85999999999967</v>
      </c>
    </row>
    <row r="18" spans="1:6" ht="45">
      <c r="A18" s="45"/>
      <c r="B18" s="48" t="s">
        <v>67</v>
      </c>
      <c r="C18" s="49" t="s">
        <v>75</v>
      </c>
      <c r="D18" s="26">
        <f>D19</f>
        <v>6910.38</v>
      </c>
      <c r="E18" s="50">
        <f>E19</f>
        <v>6859.52</v>
      </c>
      <c r="F18" s="11">
        <f t="shared" si="0"/>
        <v>50.85999999999967</v>
      </c>
    </row>
    <row r="19" spans="1:6" ht="30">
      <c r="A19" s="45"/>
      <c r="B19" s="48" t="s">
        <v>63</v>
      </c>
      <c r="C19" s="49" t="s">
        <v>76</v>
      </c>
      <c r="D19" s="27">
        <v>6910.38</v>
      </c>
      <c r="E19" s="50">
        <v>6859.52</v>
      </c>
      <c r="F19" s="11">
        <f t="shared" si="0"/>
        <v>50.85999999999967</v>
      </c>
    </row>
    <row r="20" spans="1:6" ht="14.25">
      <c r="A20" s="45"/>
      <c r="B20" s="52" t="s">
        <v>77</v>
      </c>
      <c r="C20" s="47" t="s">
        <v>78</v>
      </c>
      <c r="D20" s="17">
        <f>D21</f>
        <v>300</v>
      </c>
      <c r="E20" s="17">
        <f>E21</f>
        <v>0</v>
      </c>
      <c r="F20" s="17">
        <f t="shared" si="0"/>
        <v>300</v>
      </c>
    </row>
    <row r="21" spans="1:6" ht="14.25" customHeight="1">
      <c r="A21" s="45"/>
      <c r="B21" s="48" t="s">
        <v>79</v>
      </c>
      <c r="C21" s="49" t="s">
        <v>80</v>
      </c>
      <c r="D21" s="26">
        <f>D22</f>
        <v>300</v>
      </c>
      <c r="E21" s="50">
        <f>E22</f>
        <v>0</v>
      </c>
      <c r="F21" s="11">
        <f t="shared" si="0"/>
        <v>300</v>
      </c>
    </row>
    <row r="22" spans="1:6" ht="15">
      <c r="A22" s="45"/>
      <c r="B22" s="48" t="s">
        <v>81</v>
      </c>
      <c r="C22" s="49" t="s">
        <v>82</v>
      </c>
      <c r="D22" s="26">
        <v>300</v>
      </c>
      <c r="E22" s="50">
        <v>0</v>
      </c>
      <c r="F22" s="11">
        <f t="shared" si="0"/>
        <v>300</v>
      </c>
    </row>
    <row r="23" spans="1:6" ht="14.25">
      <c r="A23" s="45"/>
      <c r="B23" s="42" t="s">
        <v>83</v>
      </c>
      <c r="C23" s="43" t="s">
        <v>84</v>
      </c>
      <c r="D23" s="44">
        <f aca="true" t="shared" si="1" ref="D23:E25">D24</f>
        <v>359.6</v>
      </c>
      <c r="E23" s="44">
        <f t="shared" si="1"/>
        <v>359.6</v>
      </c>
      <c r="F23" s="44">
        <f t="shared" si="0"/>
        <v>0</v>
      </c>
    </row>
    <row r="24" spans="1:6" ht="23.25" customHeight="1">
      <c r="A24" s="45"/>
      <c r="B24" s="46" t="s">
        <v>85</v>
      </c>
      <c r="C24" s="47" t="s">
        <v>86</v>
      </c>
      <c r="D24" s="17">
        <f t="shared" si="1"/>
        <v>359.6</v>
      </c>
      <c r="E24" s="17">
        <f t="shared" si="1"/>
        <v>359.6</v>
      </c>
      <c r="F24" s="17">
        <f t="shared" si="0"/>
        <v>0</v>
      </c>
    </row>
    <row r="25" spans="1:6" ht="45">
      <c r="A25" s="45"/>
      <c r="B25" s="48" t="s">
        <v>87</v>
      </c>
      <c r="C25" s="49" t="s">
        <v>88</v>
      </c>
      <c r="D25" s="26">
        <f t="shared" si="1"/>
        <v>359.6</v>
      </c>
      <c r="E25" s="50">
        <f t="shared" si="1"/>
        <v>359.6</v>
      </c>
      <c r="F25" s="11">
        <f t="shared" si="0"/>
        <v>0</v>
      </c>
    </row>
    <row r="26" spans="1:6" ht="30" customHeight="1">
      <c r="A26" s="45"/>
      <c r="B26" s="48" t="s">
        <v>63</v>
      </c>
      <c r="C26" s="49" t="s">
        <v>89</v>
      </c>
      <c r="D26" s="27">
        <v>359.6</v>
      </c>
      <c r="E26" s="50">
        <v>359.6</v>
      </c>
      <c r="F26" s="11">
        <f t="shared" si="0"/>
        <v>0</v>
      </c>
    </row>
    <row r="27" spans="1:6" ht="61.5" customHeight="1">
      <c r="A27" s="45"/>
      <c r="B27" s="42" t="s">
        <v>90</v>
      </c>
      <c r="C27" s="43" t="s">
        <v>91</v>
      </c>
      <c r="D27" s="44">
        <f aca="true" t="shared" si="2" ref="D27:E29">D28</f>
        <v>82.96</v>
      </c>
      <c r="E27" s="44">
        <f t="shared" si="2"/>
        <v>82.96</v>
      </c>
      <c r="F27" s="44">
        <f t="shared" si="0"/>
        <v>0</v>
      </c>
    </row>
    <row r="28" spans="1:6" ht="71.25" customHeight="1">
      <c r="A28" s="45"/>
      <c r="B28" s="53" t="s">
        <v>92</v>
      </c>
      <c r="C28" s="47" t="s">
        <v>93</v>
      </c>
      <c r="D28" s="54">
        <f t="shared" si="2"/>
        <v>82.96</v>
      </c>
      <c r="E28" s="17">
        <f t="shared" si="2"/>
        <v>82.96</v>
      </c>
      <c r="F28" s="17">
        <f t="shared" si="0"/>
        <v>0</v>
      </c>
    </row>
    <row r="29" spans="1:6" ht="59.25" customHeight="1">
      <c r="A29" s="45"/>
      <c r="B29" s="48" t="s">
        <v>94</v>
      </c>
      <c r="C29" s="55" t="s">
        <v>95</v>
      </c>
      <c r="D29" s="27">
        <f t="shared" si="2"/>
        <v>82.96</v>
      </c>
      <c r="E29" s="50">
        <f t="shared" si="2"/>
        <v>82.96</v>
      </c>
      <c r="F29" s="11">
        <f>F30</f>
        <v>0</v>
      </c>
    </row>
    <row r="30" spans="1:6" ht="32.25" customHeight="1">
      <c r="A30" s="56"/>
      <c r="B30" s="48" t="s">
        <v>96</v>
      </c>
      <c r="C30" s="55" t="s">
        <v>97</v>
      </c>
      <c r="D30" s="27">
        <v>82.96</v>
      </c>
      <c r="E30" s="50">
        <v>82.96</v>
      </c>
      <c r="F30" s="11">
        <v>0</v>
      </c>
    </row>
    <row r="31" spans="1:6" ht="24" customHeight="1">
      <c r="A31" s="45"/>
      <c r="B31" s="42" t="s">
        <v>98</v>
      </c>
      <c r="C31" s="43" t="s">
        <v>99</v>
      </c>
      <c r="D31" s="44">
        <f aca="true" t="shared" si="3" ref="D31:E33">D32</f>
        <v>21.71</v>
      </c>
      <c r="E31" s="44">
        <f t="shared" si="3"/>
        <v>21.71</v>
      </c>
      <c r="F31" s="44">
        <f aca="true" t="shared" si="4" ref="F31:F59">D31-E31</f>
        <v>0</v>
      </c>
    </row>
    <row r="32" spans="1:6" ht="14.25">
      <c r="A32" s="57"/>
      <c r="B32" s="46" t="s">
        <v>100</v>
      </c>
      <c r="C32" s="47" t="s">
        <v>101</v>
      </c>
      <c r="D32" s="17">
        <f t="shared" si="3"/>
        <v>21.71</v>
      </c>
      <c r="E32" s="17">
        <f t="shared" si="3"/>
        <v>21.71</v>
      </c>
      <c r="F32" s="17">
        <f t="shared" si="4"/>
        <v>0</v>
      </c>
    </row>
    <row r="33" spans="1:6" ht="58.5" customHeight="1">
      <c r="A33" s="45"/>
      <c r="B33" s="48" t="s">
        <v>102</v>
      </c>
      <c r="C33" s="49" t="s">
        <v>103</v>
      </c>
      <c r="D33" s="26">
        <f t="shared" si="3"/>
        <v>21.71</v>
      </c>
      <c r="E33" s="50">
        <f t="shared" si="3"/>
        <v>21.71</v>
      </c>
      <c r="F33" s="11">
        <f t="shared" si="4"/>
        <v>0</v>
      </c>
    </row>
    <row r="34" spans="1:6" ht="30">
      <c r="A34" s="45"/>
      <c r="B34" s="48" t="s">
        <v>96</v>
      </c>
      <c r="C34" s="49" t="s">
        <v>104</v>
      </c>
      <c r="D34" s="26">
        <v>21.71</v>
      </c>
      <c r="E34" s="50">
        <v>21.71</v>
      </c>
      <c r="F34" s="11">
        <f t="shared" si="4"/>
        <v>0</v>
      </c>
    </row>
    <row r="35" spans="1:6" ht="28.5">
      <c r="A35" s="45"/>
      <c r="B35" s="42" t="s">
        <v>105</v>
      </c>
      <c r="C35" s="43" t="s">
        <v>106</v>
      </c>
      <c r="D35" s="44">
        <f>D36</f>
        <v>17902.32</v>
      </c>
      <c r="E35" s="44">
        <f>E36</f>
        <v>4694.75</v>
      </c>
      <c r="F35" s="44">
        <f t="shared" si="4"/>
        <v>13207.57</v>
      </c>
    </row>
    <row r="36" spans="1:6" ht="14.25">
      <c r="A36" s="45"/>
      <c r="B36" s="52" t="s">
        <v>107</v>
      </c>
      <c r="C36" s="47" t="s">
        <v>108</v>
      </c>
      <c r="D36" s="17">
        <f>D37+D39+D41</f>
        <v>17902.32</v>
      </c>
      <c r="E36" s="17">
        <f>E37+E39+E41</f>
        <v>4694.75</v>
      </c>
      <c r="F36" s="17">
        <f t="shared" si="4"/>
        <v>13207.57</v>
      </c>
    </row>
    <row r="37" spans="1:6" ht="65.25" customHeight="1">
      <c r="A37" s="45"/>
      <c r="B37" s="29" t="s">
        <v>109</v>
      </c>
      <c r="C37" s="58" t="s">
        <v>110</v>
      </c>
      <c r="D37" s="26">
        <f>D38</f>
        <v>112.94</v>
      </c>
      <c r="E37" s="50">
        <f>E38</f>
        <v>112.94</v>
      </c>
      <c r="F37" s="11">
        <f t="shared" si="4"/>
        <v>0</v>
      </c>
    </row>
    <row r="38" spans="1:6" ht="30">
      <c r="A38" s="45"/>
      <c r="B38" s="48" t="s">
        <v>96</v>
      </c>
      <c r="C38" s="58" t="s">
        <v>111</v>
      </c>
      <c r="D38" s="26">
        <v>112.94</v>
      </c>
      <c r="E38" s="50">
        <v>112.94</v>
      </c>
      <c r="F38" s="11">
        <f t="shared" si="4"/>
        <v>0</v>
      </c>
    </row>
    <row r="39" spans="1:6" ht="15">
      <c r="A39" s="45"/>
      <c r="B39" s="29" t="s">
        <v>112</v>
      </c>
      <c r="C39" s="58" t="s">
        <v>113</v>
      </c>
      <c r="D39" s="26">
        <f>D40</f>
        <v>41.78</v>
      </c>
      <c r="E39" s="50">
        <f>E40</f>
        <v>41.78</v>
      </c>
      <c r="F39" s="11">
        <f t="shared" si="4"/>
        <v>0</v>
      </c>
    </row>
    <row r="40" spans="1:6" ht="30">
      <c r="A40" s="45"/>
      <c r="B40" s="48" t="s">
        <v>96</v>
      </c>
      <c r="C40" s="58" t="s">
        <v>114</v>
      </c>
      <c r="D40" s="27">
        <v>41.78</v>
      </c>
      <c r="E40" s="50">
        <v>41.78</v>
      </c>
      <c r="F40" s="11">
        <f t="shared" si="4"/>
        <v>0</v>
      </c>
    </row>
    <row r="41" spans="1:6" ht="26.25" customHeight="1">
      <c r="A41" s="45"/>
      <c r="B41" s="29" t="s">
        <v>115</v>
      </c>
      <c r="C41" s="58" t="s">
        <v>116</v>
      </c>
      <c r="D41" s="26">
        <f>D42</f>
        <v>17747.6</v>
      </c>
      <c r="E41" s="50">
        <f>E42</f>
        <v>4540.03</v>
      </c>
      <c r="F41" s="11">
        <f t="shared" si="4"/>
        <v>13207.57</v>
      </c>
    </row>
    <row r="42" spans="1:6" ht="30">
      <c r="A42" s="45"/>
      <c r="B42" s="48" t="s">
        <v>96</v>
      </c>
      <c r="C42" s="58" t="s">
        <v>117</v>
      </c>
      <c r="D42" s="26">
        <v>17747.6</v>
      </c>
      <c r="E42" s="50">
        <v>4540.03</v>
      </c>
      <c r="F42" s="11">
        <f t="shared" si="4"/>
        <v>13207.57</v>
      </c>
    </row>
    <row r="43" spans="1:6" ht="22.5" customHeight="1">
      <c r="A43" s="45"/>
      <c r="B43" s="42" t="s">
        <v>118</v>
      </c>
      <c r="C43" s="43" t="s">
        <v>119</v>
      </c>
      <c r="D43" s="44">
        <f aca="true" t="shared" si="5" ref="D43:E45">D44</f>
        <v>22.44</v>
      </c>
      <c r="E43" s="44">
        <f t="shared" si="5"/>
        <v>22.44</v>
      </c>
      <c r="F43" s="44">
        <f t="shared" si="4"/>
        <v>0</v>
      </c>
    </row>
    <row r="44" spans="1:6" ht="29.25" customHeight="1">
      <c r="A44" s="45"/>
      <c r="B44" s="46" t="s">
        <v>120</v>
      </c>
      <c r="C44" s="47" t="s">
        <v>121</v>
      </c>
      <c r="D44" s="17">
        <f t="shared" si="5"/>
        <v>22.44</v>
      </c>
      <c r="E44" s="26">
        <f t="shared" si="5"/>
        <v>22.44</v>
      </c>
      <c r="F44" s="17">
        <f t="shared" si="4"/>
        <v>0</v>
      </c>
    </row>
    <row r="45" spans="1:6" ht="33" customHeight="1">
      <c r="A45" s="45"/>
      <c r="B45" s="48" t="s">
        <v>122</v>
      </c>
      <c r="C45" s="49" t="s">
        <v>123</v>
      </c>
      <c r="D45" s="26">
        <f t="shared" si="5"/>
        <v>22.44</v>
      </c>
      <c r="E45" s="50">
        <f t="shared" si="5"/>
        <v>22.44</v>
      </c>
      <c r="F45" s="11">
        <f t="shared" si="4"/>
        <v>0</v>
      </c>
    </row>
    <row r="46" spans="1:6" ht="30">
      <c r="A46" s="45"/>
      <c r="B46" s="48" t="s">
        <v>96</v>
      </c>
      <c r="C46" s="49" t="s">
        <v>124</v>
      </c>
      <c r="D46" s="26">
        <v>22.44</v>
      </c>
      <c r="E46" s="50">
        <v>22.44</v>
      </c>
      <c r="F46" s="11">
        <f t="shared" si="4"/>
        <v>0</v>
      </c>
    </row>
    <row r="47" spans="1:6" ht="14.25">
      <c r="A47" s="45"/>
      <c r="B47" s="42" t="s">
        <v>125</v>
      </c>
      <c r="C47" s="43" t="s">
        <v>126</v>
      </c>
      <c r="D47" s="44">
        <f aca="true" t="shared" si="6" ref="D47:E49">D48</f>
        <v>1017.54</v>
      </c>
      <c r="E47" s="44">
        <f t="shared" si="6"/>
        <v>1017.54</v>
      </c>
      <c r="F47" s="44">
        <f t="shared" si="4"/>
        <v>0</v>
      </c>
    </row>
    <row r="48" spans="1:6" ht="24">
      <c r="A48" s="45"/>
      <c r="B48" s="59" t="s">
        <v>127</v>
      </c>
      <c r="C48" s="47" t="s">
        <v>128</v>
      </c>
      <c r="D48" s="17">
        <f t="shared" si="6"/>
        <v>1017.54</v>
      </c>
      <c r="E48" s="17">
        <f t="shared" si="6"/>
        <v>1017.54</v>
      </c>
      <c r="F48" s="17">
        <f t="shared" si="4"/>
        <v>0</v>
      </c>
    </row>
    <row r="49" spans="1:6" ht="30">
      <c r="A49" s="45"/>
      <c r="B49" s="48" t="s">
        <v>129</v>
      </c>
      <c r="C49" s="49" t="s">
        <v>130</v>
      </c>
      <c r="D49" s="26">
        <f t="shared" si="6"/>
        <v>1017.54</v>
      </c>
      <c r="E49" s="26">
        <f t="shared" si="6"/>
        <v>1017.54</v>
      </c>
      <c r="F49" s="17">
        <f t="shared" si="4"/>
        <v>0</v>
      </c>
    </row>
    <row r="50" spans="1:6" ht="30">
      <c r="A50" s="45"/>
      <c r="B50" s="48" t="s">
        <v>131</v>
      </c>
      <c r="C50" s="49" t="s">
        <v>132</v>
      </c>
      <c r="D50" s="26">
        <v>1017.54</v>
      </c>
      <c r="E50" s="26">
        <v>1017.54</v>
      </c>
      <c r="F50" s="17">
        <f t="shared" si="4"/>
        <v>0</v>
      </c>
    </row>
    <row r="51" spans="1:6" ht="28.5">
      <c r="A51" s="45"/>
      <c r="B51" s="42" t="s">
        <v>133</v>
      </c>
      <c r="C51" s="43" t="s">
        <v>134</v>
      </c>
      <c r="D51" s="44">
        <f>D52</f>
        <v>3361.37</v>
      </c>
      <c r="E51" s="44">
        <f>E52</f>
        <v>2315.67</v>
      </c>
      <c r="F51" s="44">
        <f t="shared" si="4"/>
        <v>1045.6999999999998</v>
      </c>
    </row>
    <row r="52" spans="1:6" ht="15">
      <c r="A52" s="45"/>
      <c r="B52" s="59" t="s">
        <v>133</v>
      </c>
      <c r="C52" s="60" t="s">
        <v>135</v>
      </c>
      <c r="D52" s="17">
        <f>D54+D56</f>
        <v>3361.37</v>
      </c>
      <c r="E52" s="17">
        <f>E54+E56</f>
        <v>2315.67</v>
      </c>
      <c r="F52" s="17">
        <f t="shared" si="4"/>
        <v>1045.6999999999998</v>
      </c>
    </row>
    <row r="53" spans="1:6" ht="30">
      <c r="A53" s="45"/>
      <c r="B53" s="24" t="s">
        <v>136</v>
      </c>
      <c r="C53" s="60" t="s">
        <v>137</v>
      </c>
      <c r="D53" s="26">
        <f>D54</f>
        <v>228.37</v>
      </c>
      <c r="E53" s="26">
        <f>E54</f>
        <v>228.37</v>
      </c>
      <c r="F53" s="17">
        <f t="shared" si="4"/>
        <v>0</v>
      </c>
    </row>
    <row r="54" spans="1:6" ht="30">
      <c r="A54" s="56"/>
      <c r="B54" s="24" t="s">
        <v>96</v>
      </c>
      <c r="C54" s="60" t="s">
        <v>138</v>
      </c>
      <c r="D54" s="26">
        <v>228.37</v>
      </c>
      <c r="E54" s="26">
        <v>228.37</v>
      </c>
      <c r="F54" s="17">
        <f t="shared" si="4"/>
        <v>0</v>
      </c>
    </row>
    <row r="55" spans="1:6" ht="45">
      <c r="A55" s="45"/>
      <c r="B55" s="24" t="s">
        <v>139</v>
      </c>
      <c r="C55" s="60" t="s">
        <v>140</v>
      </c>
      <c r="D55" s="26">
        <f>D56</f>
        <v>3133</v>
      </c>
      <c r="E55" s="26">
        <f>E56</f>
        <v>2087.3</v>
      </c>
      <c r="F55" s="17">
        <f t="shared" si="4"/>
        <v>1045.6999999999998</v>
      </c>
    </row>
    <row r="56" spans="1:6" ht="30">
      <c r="A56" s="45"/>
      <c r="B56" s="24" t="s">
        <v>96</v>
      </c>
      <c r="C56" s="60" t="s">
        <v>141</v>
      </c>
      <c r="D56" s="26">
        <v>3133</v>
      </c>
      <c r="E56" s="26">
        <v>2087.3</v>
      </c>
      <c r="F56" s="17">
        <f t="shared" si="4"/>
        <v>1045.6999999999998</v>
      </c>
    </row>
    <row r="57" spans="1:6" ht="99.75">
      <c r="A57" s="45"/>
      <c r="B57" s="42" t="s">
        <v>142</v>
      </c>
      <c r="C57" s="43" t="s">
        <v>143</v>
      </c>
      <c r="D57" s="44">
        <f>D58</f>
        <v>100</v>
      </c>
      <c r="E57" s="44">
        <f>E58</f>
        <v>100</v>
      </c>
      <c r="F57" s="44">
        <f t="shared" si="4"/>
        <v>0</v>
      </c>
    </row>
    <row r="58" spans="1:6" ht="15">
      <c r="A58" s="45"/>
      <c r="B58" s="48" t="s">
        <v>144</v>
      </c>
      <c r="C58" s="60" t="s">
        <v>143</v>
      </c>
      <c r="D58" s="17">
        <f>D59</f>
        <v>100</v>
      </c>
      <c r="E58" s="17">
        <f>E59</f>
        <v>100</v>
      </c>
      <c r="F58" s="17">
        <f t="shared" si="4"/>
        <v>0</v>
      </c>
    </row>
    <row r="59" spans="1:6" ht="15">
      <c r="A59" s="56"/>
      <c r="B59" s="48" t="s">
        <v>144</v>
      </c>
      <c r="C59" s="60" t="s">
        <v>145</v>
      </c>
      <c r="D59" s="26">
        <v>100</v>
      </c>
      <c r="E59" s="26">
        <v>100</v>
      </c>
      <c r="F59" s="17">
        <f t="shared" si="4"/>
        <v>0</v>
      </c>
    </row>
    <row r="60" s="23" customFormat="1" ht="12.75">
      <c r="B60" s="61"/>
    </row>
    <row r="61" s="23" customFormat="1" ht="12.75">
      <c r="B61" s="61"/>
    </row>
    <row r="62" s="23" customFormat="1" ht="12.75">
      <c r="B62" s="61"/>
    </row>
    <row r="63" s="23" customFormat="1" ht="12.75">
      <c r="B63" s="61"/>
    </row>
    <row r="64" s="23" customFormat="1" ht="12.75">
      <c r="B64" s="61"/>
    </row>
    <row r="65" s="23" customFormat="1" ht="12.75">
      <c r="B65" s="61"/>
    </row>
    <row r="66" s="23" customFormat="1" ht="12.75">
      <c r="B66" s="61"/>
    </row>
    <row r="67" s="23" customFormat="1" ht="12.75">
      <c r="B67" s="61"/>
    </row>
    <row r="68" s="23" customFormat="1" ht="12.75">
      <c r="B68" s="61"/>
    </row>
    <row r="69" s="23" customFormat="1" ht="12.75">
      <c r="B69" s="61"/>
    </row>
    <row r="70" s="23" customFormat="1" ht="12.75">
      <c r="B70" s="61"/>
    </row>
    <row r="71" s="23" customFormat="1" ht="12.75">
      <c r="B71" s="61"/>
    </row>
    <row r="72" s="23" customFormat="1" ht="12.75">
      <c r="B72" s="61"/>
    </row>
    <row r="73" s="23" customFormat="1" ht="12.75">
      <c r="B73" s="61"/>
    </row>
    <row r="74" s="23" customFormat="1" ht="12.75">
      <c r="B74" s="61"/>
    </row>
    <row r="75" s="23" customFormat="1" ht="12.75">
      <c r="B75" s="61"/>
    </row>
    <row r="76" s="23" customFormat="1" ht="12.75">
      <c r="B76" s="61"/>
    </row>
    <row r="77" s="23" customFormat="1" ht="12.75">
      <c r="B77" s="61"/>
    </row>
    <row r="78" s="23" customFormat="1" ht="12.75">
      <c r="B78" s="61"/>
    </row>
    <row r="79" s="23" customFormat="1" ht="12.75">
      <c r="B79" s="61"/>
    </row>
    <row r="80" s="23" customFormat="1" ht="12.75">
      <c r="B80" s="61"/>
    </row>
    <row r="81" s="23" customFormat="1" ht="12.75">
      <c r="B81" s="61"/>
    </row>
    <row r="82" s="23" customFormat="1" ht="12.75">
      <c r="B82" s="61"/>
    </row>
    <row r="83" s="23" customFormat="1" ht="12.75">
      <c r="B83" s="61"/>
    </row>
  </sheetData>
  <sheetProtection selectLockedCells="1" selectUnlockedCells="1"/>
  <mergeCells count="9">
    <mergeCell ref="C1:F1"/>
    <mergeCell ref="C2:G2"/>
    <mergeCell ref="A4:F4"/>
    <mergeCell ref="A5:A6"/>
    <mergeCell ref="B5:B6"/>
    <mergeCell ref="C5:C6"/>
    <mergeCell ref="D5:D6"/>
    <mergeCell ref="E5:E6"/>
    <mergeCell ref="F5:F6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2" sqref="C2:F3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79" t="s">
        <v>146</v>
      </c>
      <c r="D1" s="79"/>
      <c r="E1" s="79"/>
      <c r="F1" s="62"/>
    </row>
    <row r="2" spans="3:6" ht="19.5" customHeight="1">
      <c r="C2" s="77" t="s">
        <v>175</v>
      </c>
      <c r="D2" s="77"/>
      <c r="E2" s="77"/>
      <c r="F2" s="77"/>
    </row>
    <row r="3" spans="3:6" ht="15.75" customHeight="1">
      <c r="C3" s="77"/>
      <c r="D3" s="77"/>
      <c r="E3" s="77"/>
      <c r="F3" s="77"/>
    </row>
    <row r="4" spans="1:5" ht="78" customHeight="1">
      <c r="A4" s="83" t="s">
        <v>176</v>
      </c>
      <c r="B4" s="83"/>
      <c r="C4" s="83"/>
      <c r="D4" s="83"/>
      <c r="E4" s="83"/>
    </row>
    <row r="5" spans="1:5" ht="21" customHeight="1">
      <c r="A5" s="84" t="s">
        <v>147</v>
      </c>
      <c r="B5" s="85" t="s">
        <v>148</v>
      </c>
      <c r="C5" s="86" t="s">
        <v>149</v>
      </c>
      <c r="D5" s="87" t="s">
        <v>150</v>
      </c>
      <c r="E5" s="87" t="s">
        <v>151</v>
      </c>
    </row>
    <row r="6" spans="1:5" ht="12.75" customHeight="1">
      <c r="A6" s="84"/>
      <c r="B6" s="85"/>
      <c r="C6" s="86"/>
      <c r="D6" s="87"/>
      <c r="E6" s="87"/>
    </row>
    <row r="7" spans="1:5" ht="109.5" customHeight="1">
      <c r="A7" s="84"/>
      <c r="B7" s="85"/>
      <c r="C7" s="86"/>
      <c r="D7" s="87"/>
      <c r="E7" s="87"/>
    </row>
    <row r="8" spans="1:5" ht="31.5">
      <c r="A8" s="63">
        <v>257</v>
      </c>
      <c r="B8" s="64" t="s">
        <v>152</v>
      </c>
      <c r="C8" s="65" t="s">
        <v>153</v>
      </c>
      <c r="D8" s="66">
        <f>D9</f>
        <v>6924.120000000003</v>
      </c>
      <c r="E8" s="66">
        <f>E9</f>
        <v>-6969.600000000002</v>
      </c>
    </row>
    <row r="9" spans="1:5" ht="30.75" customHeight="1">
      <c r="A9" s="63">
        <v>257</v>
      </c>
      <c r="B9" s="64" t="s">
        <v>152</v>
      </c>
      <c r="C9" s="65" t="s">
        <v>154</v>
      </c>
      <c r="D9" s="66">
        <f>D10</f>
        <v>6924.120000000003</v>
      </c>
      <c r="E9" s="66">
        <f>E10</f>
        <v>-6969.600000000002</v>
      </c>
    </row>
    <row r="10" spans="1:5" ht="31.5">
      <c r="A10" s="63">
        <v>257</v>
      </c>
      <c r="B10" s="64" t="s">
        <v>155</v>
      </c>
      <c r="C10" s="65" t="s">
        <v>156</v>
      </c>
      <c r="D10" s="66">
        <f>D11+D15</f>
        <v>6924.120000000003</v>
      </c>
      <c r="E10" s="66">
        <f>E11+E15</f>
        <v>-6969.600000000002</v>
      </c>
    </row>
    <row r="11" spans="1:5" ht="25.5" customHeight="1">
      <c r="A11" s="63">
        <v>257</v>
      </c>
      <c r="B11" s="64" t="s">
        <v>157</v>
      </c>
      <c r="C11" s="65" t="s">
        <v>158</v>
      </c>
      <c r="D11" s="66">
        <f aca="true" t="shared" si="0" ref="D11:E13">D12</f>
        <v>-25506.359999999997</v>
      </c>
      <c r="E11" s="66">
        <f t="shared" si="0"/>
        <v>-24795.920000000002</v>
      </c>
    </row>
    <row r="12" spans="1:5" ht="31.5">
      <c r="A12" s="67">
        <v>257</v>
      </c>
      <c r="B12" s="68" t="s">
        <v>159</v>
      </c>
      <c r="C12" s="69" t="s">
        <v>160</v>
      </c>
      <c r="D12" s="70">
        <f t="shared" si="0"/>
        <v>-25506.359999999997</v>
      </c>
      <c r="E12" s="70">
        <f t="shared" si="0"/>
        <v>-24795.920000000002</v>
      </c>
    </row>
    <row r="13" spans="1:5" ht="31.5">
      <c r="A13" s="67">
        <v>257</v>
      </c>
      <c r="B13" s="68" t="s">
        <v>161</v>
      </c>
      <c r="C13" s="69" t="s">
        <v>162</v>
      </c>
      <c r="D13" s="70">
        <f t="shared" si="0"/>
        <v>-25506.359999999997</v>
      </c>
      <c r="E13" s="70">
        <f t="shared" si="0"/>
        <v>-24795.920000000002</v>
      </c>
    </row>
    <row r="14" spans="1:5" ht="31.5">
      <c r="A14" s="71">
        <v>257</v>
      </c>
      <c r="B14" s="72" t="s">
        <v>163</v>
      </c>
      <c r="C14" s="73" t="s">
        <v>164</v>
      </c>
      <c r="D14" s="74">
        <f>-(Доходы!C6)</f>
        <v>-25506.359999999997</v>
      </c>
      <c r="E14" s="75">
        <f>SUM(-Доходы!D6)</f>
        <v>-24795.920000000002</v>
      </c>
    </row>
    <row r="15" spans="1:5" ht="31.5">
      <c r="A15" s="63">
        <v>257</v>
      </c>
      <c r="B15" s="64" t="s">
        <v>165</v>
      </c>
      <c r="C15" s="65" t="s">
        <v>166</v>
      </c>
      <c r="D15" s="66">
        <f aca="true" t="shared" si="1" ref="D15:E17">D16</f>
        <v>32430.48</v>
      </c>
      <c r="E15" s="66">
        <f t="shared" si="1"/>
        <v>17826.32</v>
      </c>
    </row>
    <row r="16" spans="1:5" ht="31.5">
      <c r="A16" s="67">
        <v>257</v>
      </c>
      <c r="B16" s="68" t="s">
        <v>167</v>
      </c>
      <c r="C16" s="69" t="s">
        <v>168</v>
      </c>
      <c r="D16" s="70">
        <f t="shared" si="1"/>
        <v>32430.48</v>
      </c>
      <c r="E16" s="70">
        <f t="shared" si="1"/>
        <v>17826.32</v>
      </c>
    </row>
    <row r="17" spans="1:5" ht="31.5">
      <c r="A17" s="67">
        <v>257</v>
      </c>
      <c r="B17" s="68" t="s">
        <v>169</v>
      </c>
      <c r="C17" s="69" t="s">
        <v>170</v>
      </c>
      <c r="D17" s="70">
        <f t="shared" si="1"/>
        <v>32430.48</v>
      </c>
      <c r="E17" s="70">
        <f t="shared" si="1"/>
        <v>17826.32</v>
      </c>
    </row>
    <row r="18" spans="1:5" ht="31.5">
      <c r="A18" s="71">
        <v>257</v>
      </c>
      <c r="B18" s="72" t="s">
        <v>171</v>
      </c>
      <c r="C18" s="73" t="s">
        <v>172</v>
      </c>
      <c r="D18" s="75">
        <f>SUM(Расходы!D7)</f>
        <v>32430.48</v>
      </c>
      <c r="E18" s="75">
        <f>SUM(Расходы!E7)</f>
        <v>17826.32</v>
      </c>
    </row>
  </sheetData>
  <sheetProtection selectLockedCells="1" selectUnlockedCells="1"/>
  <mergeCells count="8">
    <mergeCell ref="C1:E1"/>
    <mergeCell ref="A4:E4"/>
    <mergeCell ref="A5:A7"/>
    <mergeCell ref="B5:B7"/>
    <mergeCell ref="C5:C7"/>
    <mergeCell ref="D5:D7"/>
    <mergeCell ref="E5:E7"/>
    <mergeCell ref="C2:F3"/>
  </mergeCells>
  <printOptions/>
  <pageMargins left="0.75" right="0.75" top="1" bottom="1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2014-04-01T07:21:29Z</cp:lastPrinted>
  <dcterms:created xsi:type="dcterms:W3CDTF">2014-04-01T07:22:02Z</dcterms:created>
  <dcterms:modified xsi:type="dcterms:W3CDTF">2014-04-01T07:22:03Z</dcterms:modified>
  <cp:category/>
  <cp:version/>
  <cp:contentType/>
  <cp:contentStatus/>
</cp:coreProperties>
</file>